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lender" sheetId="1" r:id="rId1"/>
    <sheet name="Kirchenjahr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<sst xmlns="http://schemas.openxmlformats.org/spreadsheetml/2006/main" count="119" uniqueCount="117">
  <si>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Kalender</t>
  </si>
  <si>
    <t>1. Mai</t>
  </si>
  <si>
    <t>Ostersonntag</t>
  </si>
  <si>
    <t>1. Januar</t>
  </si>
  <si>
    <t>31. Dezember</t>
  </si>
  <si>
    <t>für das Jahr</t>
  </si>
  <si>
    <t>24. Dezember</t>
  </si>
  <si>
    <t>6. Januar</t>
  </si>
  <si>
    <t>Heilige Drei Könige</t>
  </si>
  <si>
    <t>Neujahr</t>
  </si>
  <si>
    <t>Tag der Arbeit</t>
  </si>
  <si>
    <t>Heilig Abend</t>
  </si>
  <si>
    <t>Silvester</t>
  </si>
  <si>
    <t>14. Februar</t>
  </si>
  <si>
    <t>Valentinstag</t>
  </si>
  <si>
    <t>Rosenmontag</t>
  </si>
  <si>
    <t>Fastnacht</t>
  </si>
  <si>
    <t>Aschermittwoch</t>
  </si>
  <si>
    <t>25. Dezember</t>
  </si>
  <si>
    <t>26. Dezember</t>
  </si>
  <si>
    <t>1. Weihnachtsfeiertag</t>
  </si>
  <si>
    <t>2. Weihnachtsfeiertag</t>
  </si>
  <si>
    <t>2. November</t>
  </si>
  <si>
    <t>1. November</t>
  </si>
  <si>
    <t>Allerheiligen</t>
  </si>
  <si>
    <t>Allerseelen</t>
  </si>
  <si>
    <t>Erntedankfest</t>
  </si>
  <si>
    <t>Christi Himmelfahrt</t>
  </si>
  <si>
    <t>Palmsonntag</t>
  </si>
  <si>
    <t>Pfingstsonntag</t>
  </si>
  <si>
    <t>Fronleichnam</t>
  </si>
  <si>
    <t>Buß- und Bettag</t>
  </si>
  <si>
    <t>1. Sonntag im Advent</t>
  </si>
  <si>
    <t>2. Sonntag im Advent</t>
  </si>
  <si>
    <t>3. Sonntag im Advent</t>
  </si>
  <si>
    <t>4. Sonntag im Advent</t>
  </si>
  <si>
    <t>Christvesper</t>
  </si>
  <si>
    <t>Christnacht</t>
  </si>
  <si>
    <t>Tag der Geburt des Herrn - Christfest I</t>
  </si>
  <si>
    <t>Christfest II</t>
  </si>
  <si>
    <t>1. Sonntag nach dem Christfest</t>
  </si>
  <si>
    <t>Altjahrsabend - Silvester (31. Dezember)</t>
  </si>
  <si>
    <t>Neujahrstag - 1. Januar</t>
  </si>
  <si>
    <t>Tag der Erscheinung des Herrn - Epiphanias - 6. Januar</t>
  </si>
  <si>
    <t>1. Sonntag nach Epiphanias</t>
  </si>
  <si>
    <t>2. Sonntag nach Epiphanias</t>
  </si>
  <si>
    <t>3. Sonntag nach Epiphanias</t>
  </si>
  <si>
    <t>Letzter Sonntag nach Epiphanias</t>
  </si>
  <si>
    <t>Septuagesimae</t>
  </si>
  <si>
    <t>Sexagesimae</t>
  </si>
  <si>
    <t>Quinquagesimae - Estomihi</t>
  </si>
  <si>
    <t>Invokavit</t>
  </si>
  <si>
    <t>Reminiszere</t>
  </si>
  <si>
    <t>Okuli</t>
  </si>
  <si>
    <t>Laetare</t>
  </si>
  <si>
    <t>Judika</t>
  </si>
  <si>
    <t>Palmarum</t>
  </si>
  <si>
    <t>Gruendonnerstag - Tag der Einsetzung des Heiligen Abendmahls</t>
  </si>
  <si>
    <t>Karfreitag</t>
  </si>
  <si>
    <t>Karsamstag</t>
  </si>
  <si>
    <t>Osternacht</t>
  </si>
  <si>
    <t>Ostermontag</t>
  </si>
  <si>
    <t>Quasimodogeniti</t>
  </si>
  <si>
    <t>Miserikordias Domini</t>
  </si>
  <si>
    <t>Jubilate</t>
  </si>
  <si>
    <t>Kantate</t>
  </si>
  <si>
    <t>Rogate</t>
  </si>
  <si>
    <t>Tag der Himmelfahrt Christi</t>
  </si>
  <si>
    <t>Exaudi</t>
  </si>
  <si>
    <t>Pfingstsonntag - Tag der Ausgiessung des Heiligen Geistes</t>
  </si>
  <si>
    <t>Pfingstmontag</t>
  </si>
  <si>
    <t>Trinitatis - Tag der heiligen Dreifaltigkeit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</si>
  <si>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</si>
  <si>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</si>
  <si>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</si>
  <si>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</si>
  <si>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</si>
  <si>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</si>
  <si>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</si>
  <si>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</si>
  <si>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</si>
  <si>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t>10. Sonntag nach Trinitatis</t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</si>
  <si>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</si>
  <si>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</si>
  <si>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</si>
  <si>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</si>
  <si>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</si>
  <si>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16. Sonntag nach Trinitatis</t>
  </si>
  <si>
    <t>17. Sonntag nach Trinitatis</t>
  </si>
  <si>
    <t>18. Sonntag nach Trinitatis</t>
  </si>
  <si>
    <t>19. Sonntag nach Trinitatis</t>
  </si>
  <si>
    <t>20. Sonntag nach Trinitatis</t>
  </si>
  <si>
    <t>21. Sonntag nach Trinitatis</t>
  </si>
  <si>
    <t>22. Sonntag nach Trinitatis</t>
  </si>
  <si>
    <t>Drittletzter Sonntag im Kirchenjahr</t>
  </si>
  <si>
    <t>Vorletzter Sonntag im Kirchenjahr</t>
  </si>
  <si>
    <t>Buss- und Bettag</t>
  </si>
  <si>
    <t>Letzter Sonntag im Kirchenjahr</t>
  </si>
  <si>
    <t>1. Advent</t>
  </si>
  <si>
    <t>Reformationstag</t>
  </si>
  <si>
    <t>31. Oktober</t>
  </si>
  <si>
    <t>Sommerzeit beginnt</t>
  </si>
  <si>
    <t>Sommerzeit endet</t>
  </si>
  <si>
    <t>Frühlingsanfang</t>
  </si>
  <si>
    <t>21. März</t>
  </si>
  <si>
    <t>Sommeranfang</t>
  </si>
  <si>
    <t>21. Juni</t>
  </si>
  <si>
    <t>Herbstanfang</t>
  </si>
  <si>
    <t>23. September</t>
  </si>
  <si>
    <t>22. Dezember</t>
  </si>
  <si>
    <t>Winteranfang</t>
  </si>
  <si>
    <t>4. Advent</t>
  </si>
  <si>
    <t>2. Advent</t>
  </si>
  <si>
    <t>3. Advent</t>
  </si>
  <si>
    <t>Datum</t>
  </si>
  <si>
    <t>Ereignis</t>
  </si>
  <si>
    <t>Muttertag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</si>
</sst>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d/\ mmmm\ yyyy"/>
    <numFmt numFmtId="166" formatCode="dddd\,\ d/\ mmmm\ yyyy"/>
    <numFmt numFmtId="167" formatCode="dddd"/>
    <numFmt numFmtId="168" formatCode="d/\ mmm"/>
    <numFmt numFmtId="169" formatCode="d/\ mmm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3" sqref="C3"/>
    </sheetView>
  </sheetViews>
  <sheetFormatPr defaultColWidth="11.421875" defaultRowHeight="12.75"/>
  <cols>
    <col min="1" max="1" width="7.7109375" style="0" customWidth="1"/>
    <col min="2" max="2" width="22.140625" style="0" customWidth="1"/>
    <col min="3" max="3" width="20.57421875" style="0" customWidth="1"/>
    <col min="4" max="4" width="22.140625" style="0" customWidth="1"/>
    <col min="5" max="5" width="7.7109375" style="0" customWidth="1"/>
  </cols>
  <sheetData>
    <row r="1" spans="2:4" s="17" customFormat="1" ht="18">
      <c r="B1" s="16" t="s">
        <v>0</v>
      </c>
      <c r="C1" s="10"/>
      <c r="D1" s="10"/>
    </row>
    <row r="2" spans="2:4" s="5" customFormat="1" ht="12.75">
      <c r="B2" s="8"/>
      <c r="C2" s="8"/>
      <c r="D2" s="7"/>
    </row>
    <row r="3" spans="1:5" s="5" customFormat="1" ht="15.75">
      <c r="A3" s="11"/>
      <c r="B3" s="11" t="s">
        <v>5</v>
      </c>
      <c r="C3" s="12">
        <v>2008</v>
      </c>
      <c r="D3" s="12"/>
      <c r="E3" s="11"/>
    </row>
    <row r="4" spans="2:4" s="5" customFormat="1" ht="12.75">
      <c r="B4" s="7"/>
      <c r="C4" s="7"/>
      <c r="D4" s="7"/>
    </row>
    <row r="5" spans="2:4" s="5" customFormat="1" ht="12.75">
      <c r="B5" s="9"/>
      <c r="C5" s="9"/>
      <c r="D5" s="6"/>
    </row>
    <row r="6" spans="2:4" s="5" customFormat="1" ht="12.75">
      <c r="B6" s="9"/>
      <c r="C6" s="9"/>
      <c r="D6" s="6"/>
    </row>
    <row r="7" spans="2:4" ht="12.75">
      <c r="B7" s="4" t="s">
        <v>3</v>
      </c>
      <c r="C7" s="4" t="s">
        <v>9</v>
      </c>
      <c r="D7" s="3">
        <f>WEEKDAY(CONCATENATE("1.1.",$C$3))</f>
        <v>3</v>
      </c>
    </row>
    <row r="8" spans="2:4" ht="12.75">
      <c r="B8" s="4" t="s">
        <v>7</v>
      </c>
      <c r="C8" s="1" t="s">
        <v>8</v>
      </c>
      <c r="D8" s="3">
        <f>WEEKDAY(CONCATENATE("6.1.",$C$3))</f>
        <v>1</v>
      </c>
    </row>
    <row r="9" spans="2:4" ht="12.75">
      <c r="B9" s="4" t="s">
        <v>13</v>
      </c>
      <c r="C9" s="4" t="s">
        <v>14</v>
      </c>
      <c r="D9" s="3">
        <f>WEEKDAY(CONCATENATE("14.2.",$C$3))</f>
        <v>5</v>
      </c>
    </row>
    <row r="10" spans="2:4" ht="12.75">
      <c r="B10" s="13">
        <f>D10</f>
        <v>39482</v>
      </c>
      <c r="C10" s="4" t="s">
        <v>15</v>
      </c>
      <c r="D10" s="3">
        <f>D12-2</f>
        <v>39482</v>
      </c>
    </row>
    <row r="11" spans="2:4" ht="12.75">
      <c r="B11" s="13">
        <f>D11</f>
        <v>39483</v>
      </c>
      <c r="C11" s="4" t="s">
        <v>16</v>
      </c>
      <c r="D11" s="3">
        <f>D12-1</f>
        <v>39483</v>
      </c>
    </row>
    <row r="12" spans="2:4" ht="12.75">
      <c r="B12" s="13">
        <f>D12</f>
        <v>39484</v>
      </c>
      <c r="C12" s="4" t="s">
        <v>17</v>
      </c>
      <c r="D12" s="3">
        <f>D19-46</f>
        <v>39484</v>
      </c>
    </row>
    <row r="13" spans="2:4" ht="12.75">
      <c r="B13" s="13"/>
      <c r="C13" s="4"/>
      <c r="D13" s="3"/>
    </row>
    <row r="14" spans="2:4" ht="12.75">
      <c r="B14" s="4" t="s">
        <v>104</v>
      </c>
      <c r="C14" s="4" t="s">
        <v>103</v>
      </c>
      <c r="D14" s="3">
        <f>WEEKDAY(CONCATENATE("21.3.",$C$3))</f>
        <v>6</v>
      </c>
    </row>
    <row r="15" spans="2:4" ht="12.75">
      <c r="B15" s="13">
        <f>D15</f>
        <v>39537</v>
      </c>
      <c r="C15" s="4" t="s">
        <v>101</v>
      </c>
      <c r="D15" s="3">
        <f>DATE($C$3,3,31)-(WEEKDAY(DATE($C$3,3,31))-1)</f>
        <v>39537</v>
      </c>
    </row>
    <row r="16" ht="12.75">
      <c r="D16" s="3"/>
    </row>
    <row r="17" spans="2:3" ht="12.75">
      <c r="B17" s="4"/>
      <c r="C17" s="4"/>
    </row>
    <row r="18" spans="2:4" ht="12.75">
      <c r="B18" s="13">
        <f>D18</f>
        <v>39523</v>
      </c>
      <c r="C18" s="4" t="s">
        <v>28</v>
      </c>
      <c r="D18" s="14">
        <f>D19-7</f>
        <v>39523</v>
      </c>
    </row>
    <row r="19" spans="2:4" ht="12.75">
      <c r="B19" s="13">
        <f>D19</f>
        <v>39530</v>
      </c>
      <c r="C19" s="9" t="s">
        <v>2</v>
      </c>
      <c r="D19" s="14">
        <f>TRUNC(DATE($C$3,3,56-MOD(MOD($C$3,19)*10.63+5,29))/7)*7+1</f>
        <v>39530</v>
      </c>
    </row>
    <row r="20" spans="2:4" ht="12.75">
      <c r="B20" s="13"/>
      <c r="C20" s="9"/>
      <c r="D20" s="14"/>
    </row>
    <row r="21" spans="2:4" ht="12.75">
      <c r="B21" s="4" t="s">
        <v>1</v>
      </c>
      <c r="C21" s="4" t="s">
        <v>10</v>
      </c>
      <c r="D21" s="3">
        <f>WEEKDAY(CONCATENATE("1.5.",$C$3))</f>
        <v>5</v>
      </c>
    </row>
    <row r="22" spans="2:4" ht="12.75">
      <c r="B22" s="4"/>
      <c r="C22" s="4"/>
      <c r="D22" s="3"/>
    </row>
    <row r="23" spans="2:4" ht="12.75">
      <c r="B23" s="13">
        <f>D23</f>
        <v>39579</v>
      </c>
      <c r="C23" s="9" t="s">
        <v>116</v>
      </c>
      <c r="D23" s="3">
        <f>DATE($C$3,5,1)-WEEKDAY(DATE($C$3,5,1),2)+14</f>
        <v>39579</v>
      </c>
    </row>
    <row r="24" spans="2:4" ht="12.75">
      <c r="B24" s="13"/>
      <c r="C24" s="9"/>
      <c r="D24" s="14"/>
    </row>
    <row r="25" spans="2:4" ht="12.75">
      <c r="B25" s="4" t="s">
        <v>106</v>
      </c>
      <c r="C25" s="9" t="s">
        <v>105</v>
      </c>
      <c r="D25" s="3">
        <f>WEEKDAY(CONCATENATE("21.6.",$C$3))</f>
        <v>7</v>
      </c>
    </row>
    <row r="26" spans="2:4" ht="12.75">
      <c r="B26" s="13"/>
      <c r="C26" s="9"/>
      <c r="D26" s="14"/>
    </row>
    <row r="27" spans="2:4" ht="12.75">
      <c r="B27" s="13">
        <f>D27</f>
        <v>39569</v>
      </c>
      <c r="C27" s="4" t="s">
        <v>27</v>
      </c>
      <c r="D27" s="14">
        <f>D19+39</f>
        <v>39569</v>
      </c>
    </row>
    <row r="28" spans="2:4" ht="12.75">
      <c r="B28" s="13">
        <f>D28</f>
        <v>39579</v>
      </c>
      <c r="C28" s="4" t="s">
        <v>29</v>
      </c>
      <c r="D28" s="14">
        <f>D19+49</f>
        <v>39579</v>
      </c>
    </row>
    <row r="29" spans="2:4" ht="12.75">
      <c r="B29" s="13">
        <f>D29</f>
        <v>39590</v>
      </c>
      <c r="C29" s="4" t="s">
        <v>30</v>
      </c>
      <c r="D29" s="14">
        <f>D28+11</f>
        <v>39590</v>
      </c>
    </row>
    <row r="31" spans="2:4" ht="12.75">
      <c r="B31" s="4" t="s">
        <v>108</v>
      </c>
      <c r="C31" t="s">
        <v>107</v>
      </c>
      <c r="D31" s="3">
        <f>WEEKDAY(CONCATENATE("23.9.",$C$3))</f>
        <v>3</v>
      </c>
    </row>
    <row r="32" spans="2:4" ht="12.75">
      <c r="B32" s="4"/>
      <c r="C32" s="4"/>
      <c r="D32" s="3"/>
    </row>
    <row r="33" spans="2:4" ht="12.75">
      <c r="B33" s="13">
        <f>D33</f>
        <v>39725</v>
      </c>
      <c r="C33" s="4" t="s">
        <v>26</v>
      </c>
      <c r="D33" s="3">
        <f>DATE($C$3,10,1)+WEEKDAY(DATE($C$3,10,1),2)</f>
        <v>39725</v>
      </c>
    </row>
    <row r="34" spans="2:4" ht="12.75">
      <c r="B34" s="13">
        <f>D34</f>
        <v>39771</v>
      </c>
      <c r="C34" s="4" t="s">
        <v>31</v>
      </c>
      <c r="D34" s="3">
        <f>D42-11</f>
        <v>39771</v>
      </c>
    </row>
    <row r="35" spans="2:4" ht="12.75">
      <c r="B35" s="4"/>
      <c r="C35" s="4"/>
      <c r="D35" s="3"/>
    </row>
    <row r="36" spans="2:4" ht="12.75">
      <c r="B36" s="13">
        <f>D36</f>
        <v>39747</v>
      </c>
      <c r="C36" s="4" t="s">
        <v>102</v>
      </c>
      <c r="D36" s="3">
        <f>DATE($C$3,10,31)-(WEEKDAY(DATE($C$3,10,31))-1)</f>
        <v>39747</v>
      </c>
    </row>
    <row r="37" spans="2:4" ht="12.75">
      <c r="B37" s="4"/>
      <c r="C37" s="4"/>
      <c r="D37" s="3"/>
    </row>
    <row r="38" spans="2:4" ht="12.75">
      <c r="B38" s="4" t="s">
        <v>100</v>
      </c>
      <c r="C38" s="4" t="s">
        <v>99</v>
      </c>
      <c r="D38" s="3">
        <f>WEEKDAY(CONCATENATE("31.10.",$C$3))</f>
        <v>6</v>
      </c>
    </row>
    <row r="39" spans="2:4" ht="12.75">
      <c r="B39" s="4" t="s">
        <v>23</v>
      </c>
      <c r="C39" s="4" t="s">
        <v>24</v>
      </c>
      <c r="D39" s="3">
        <f>WEEKDAY(CONCATENATE("1.11.",$C$3))</f>
        <v>7</v>
      </c>
    </row>
    <row r="40" spans="2:4" ht="12.75">
      <c r="B40" s="4" t="s">
        <v>22</v>
      </c>
      <c r="C40" s="4" t="s">
        <v>25</v>
      </c>
      <c r="D40" s="3">
        <f>WEEKDAY(CONCATENATE("2.11.",$C$3))</f>
        <v>1</v>
      </c>
    </row>
    <row r="41" spans="2:4" ht="12.75">
      <c r="B41" s="4"/>
      <c r="C41" s="4"/>
      <c r="D41" s="3"/>
    </row>
    <row r="42" spans="2:4" ht="12.75">
      <c r="B42" s="13">
        <f>D42</f>
        <v>39782</v>
      </c>
      <c r="C42" s="4" t="s">
        <v>98</v>
      </c>
      <c r="D42" s="3">
        <f>D45-21</f>
        <v>39782</v>
      </c>
    </row>
    <row r="43" spans="2:4" ht="12.75">
      <c r="B43" s="13">
        <f>D43</f>
        <v>39789</v>
      </c>
      <c r="C43" s="4" t="s">
        <v>112</v>
      </c>
      <c r="D43" s="3">
        <f>D45-14</f>
        <v>39789</v>
      </c>
    </row>
    <row r="44" spans="2:4" ht="12.75">
      <c r="B44" s="13">
        <f>D44</f>
        <v>39796</v>
      </c>
      <c r="C44" s="4" t="s">
        <v>113</v>
      </c>
      <c r="D44" s="3">
        <f>D45-7</f>
        <v>39796</v>
      </c>
    </row>
    <row r="45" spans="2:4" ht="12.75">
      <c r="B45" s="13">
        <f>D45</f>
        <v>39803</v>
      </c>
      <c r="C45" s="4" t="s">
        <v>111</v>
      </c>
      <c r="D45" s="3">
        <f>DATE($C$3,12,25)-WEEKDAY(DATE($C$3,12,25),2)</f>
        <v>39803</v>
      </c>
    </row>
    <row r="46" spans="2:4" ht="12.75">
      <c r="B46" s="13"/>
      <c r="C46" s="4"/>
      <c r="D46" s="3"/>
    </row>
    <row r="47" spans="2:4" ht="12.75">
      <c r="B47" s="4" t="s">
        <v>109</v>
      </c>
      <c r="C47" t="s">
        <v>110</v>
      </c>
      <c r="D47" s="3">
        <f>WEEKDAY(CONCATENATE("22.12.",$C$3))</f>
        <v>2</v>
      </c>
    </row>
    <row r="48" spans="2:4" ht="12.75">
      <c r="B48" s="4" t="s">
        <v>6</v>
      </c>
      <c r="C48" s="4" t="s">
        <v>11</v>
      </c>
      <c r="D48" s="3">
        <f>WEEKDAY(CONCATENATE("24.12.",$C$3))</f>
        <v>4</v>
      </c>
    </row>
    <row r="49" spans="2:4" ht="12.75">
      <c r="B49" s="4" t="s">
        <v>18</v>
      </c>
      <c r="C49" s="4" t="s">
        <v>20</v>
      </c>
      <c r="D49" s="3">
        <f>WEEKDAY(CONCATENATE("25.12.",$C$3))</f>
        <v>5</v>
      </c>
    </row>
    <row r="50" spans="2:4" ht="12.75">
      <c r="B50" s="4" t="s">
        <v>19</v>
      </c>
      <c r="C50" s="4" t="s">
        <v>21</v>
      </c>
      <c r="D50" s="3">
        <f>WEEKDAY(CONCATENATE("26.12.",$C$3))</f>
        <v>6</v>
      </c>
    </row>
    <row r="51" spans="2:4" ht="12.75">
      <c r="B51" s="4" t="s">
        <v>4</v>
      </c>
      <c r="C51" s="4" t="s">
        <v>12</v>
      </c>
      <c r="D51" s="3">
        <f>DATE($C$3,12,31)</f>
        <v>39813</v>
      </c>
    </row>
  </sheetData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1">
      <selection activeCell="B2" sqref="B2"/>
    </sheetView>
  </sheetViews>
  <sheetFormatPr defaultColWidth="11.421875" defaultRowHeight="12.75"/>
  <cols>
    <col min="1" max="1" width="35.28125" style="0" customWidth="1"/>
    <col min="2" max="2" width="15.57421875" style="0" customWidth="1"/>
  </cols>
  <sheetData>
    <row r="1" spans="1:2" ht="12.75">
      <c r="A1" s="15" t="s">
        <v>115</v>
      </c>
      <c r="B1" s="15" t="s">
        <v>114</v>
      </c>
    </row>
    <row r="2" spans="1:2" ht="12.75">
      <c r="A2" t="s">
        <v>32</v>
      </c>
      <c r="B2" s="2">
        <v>39054</v>
      </c>
    </row>
    <row r="3" spans="1:2" ht="12.75">
      <c r="A3" t="s">
        <v>33</v>
      </c>
      <c r="B3" s="2">
        <v>39061</v>
      </c>
    </row>
    <row r="4" spans="1:2" ht="12.75">
      <c r="A4" t="s">
        <v>34</v>
      </c>
      <c r="B4" s="2">
        <v>39068</v>
      </c>
    </row>
    <row r="5" spans="1:2" ht="12.75">
      <c r="A5" t="s">
        <v>35</v>
      </c>
      <c r="B5" s="2">
        <v>39075</v>
      </c>
    </row>
    <row r="6" spans="1:2" ht="12.75">
      <c r="A6" t="s">
        <v>36</v>
      </c>
      <c r="B6" s="2">
        <v>39075</v>
      </c>
    </row>
    <row r="7" spans="1:2" ht="12.75">
      <c r="A7" t="s">
        <v>37</v>
      </c>
      <c r="B7" s="2">
        <v>39075</v>
      </c>
    </row>
    <row r="8" spans="1:2" ht="12.75">
      <c r="A8" t="s">
        <v>38</v>
      </c>
      <c r="B8" s="2">
        <v>39076</v>
      </c>
    </row>
    <row r="9" spans="1:2" ht="12.75">
      <c r="A9" t="s">
        <v>39</v>
      </c>
      <c r="B9" s="2">
        <v>39077</v>
      </c>
    </row>
    <row r="10" spans="1:2" ht="12.75">
      <c r="A10" t="s">
        <v>40</v>
      </c>
      <c r="B10" s="2">
        <v>39082</v>
      </c>
    </row>
    <row r="11" spans="1:2" ht="12.75">
      <c r="A11" t="s">
        <v>41</v>
      </c>
      <c r="B11" s="2">
        <v>39082</v>
      </c>
    </row>
    <row r="12" spans="1:2" ht="12.75">
      <c r="A12" t="s">
        <v>42</v>
      </c>
      <c r="B12" s="2">
        <v>39083</v>
      </c>
    </row>
    <row r="13" spans="1:2" ht="12.75">
      <c r="A13" t="s">
        <v>43</v>
      </c>
      <c r="B13" s="2">
        <v>39088</v>
      </c>
    </row>
    <row r="14" spans="1:2" ht="12.75">
      <c r="A14" t="s">
        <v>44</v>
      </c>
      <c r="B14" s="2">
        <v>39089</v>
      </c>
    </row>
    <row r="15" spans="1:2" ht="12.75">
      <c r="A15" t="s">
        <v>45</v>
      </c>
      <c r="B15" s="2">
        <v>39096</v>
      </c>
    </row>
    <row r="16" spans="1:2" ht="12.75">
      <c r="A16" t="s">
        <v>46</v>
      </c>
      <c r="B16" s="2">
        <v>39103</v>
      </c>
    </row>
    <row r="17" spans="1:2" ht="12.75">
      <c r="A17" t="s">
        <v>47</v>
      </c>
      <c r="B17" s="2">
        <v>39110</v>
      </c>
    </row>
    <row r="18" spans="1:2" ht="12.75">
      <c r="A18" t="s">
        <v>48</v>
      </c>
      <c r="B18" s="2">
        <v>39117</v>
      </c>
    </row>
    <row r="19" spans="1:2" ht="12.75">
      <c r="A19" t="s">
        <v>49</v>
      </c>
      <c r="B19" s="2">
        <v>39124</v>
      </c>
    </row>
    <row r="20" spans="1:2" ht="12.75">
      <c r="A20" t="s">
        <v>50</v>
      </c>
      <c r="B20" s="2">
        <v>39131</v>
      </c>
    </row>
    <row r="21" spans="1:2" ht="12.75">
      <c r="A21" t="s">
        <v>17</v>
      </c>
      <c r="B21" s="2">
        <v>39134</v>
      </c>
    </row>
    <row r="22" spans="1:2" ht="12.75">
      <c r="A22" t="s">
        <v>51</v>
      </c>
      <c r="B22" s="2">
        <v>39138</v>
      </c>
    </row>
    <row r="23" spans="1:2" ht="12.75">
      <c r="A23" t="s">
        <v>52</v>
      </c>
      <c r="B23" s="2">
        <v>39145</v>
      </c>
    </row>
    <row r="24" spans="1:2" ht="12.75">
      <c r="A24" t="s">
        <v>53</v>
      </c>
      <c r="B24" s="2">
        <v>39152</v>
      </c>
    </row>
    <row r="25" spans="1:2" ht="12.75">
      <c r="A25" t="s">
        <v>54</v>
      </c>
      <c r="B25" s="2">
        <v>39159</v>
      </c>
    </row>
    <row r="26" spans="1:2" ht="12.75">
      <c r="A26" t="s">
        <v>55</v>
      </c>
      <c r="B26" s="2">
        <v>39166</v>
      </c>
    </row>
    <row r="27" spans="1:2" ht="12.75">
      <c r="A27" t="s">
        <v>56</v>
      </c>
      <c r="B27" s="2">
        <v>39173</v>
      </c>
    </row>
    <row r="28" spans="1:2" ht="12.75">
      <c r="A28" t="s">
        <v>57</v>
      </c>
      <c r="B28" s="2">
        <v>39177</v>
      </c>
    </row>
    <row r="29" spans="1:2" ht="12.75">
      <c r="A29" t="s">
        <v>58</v>
      </c>
      <c r="B29" s="2">
        <v>39178</v>
      </c>
    </row>
    <row r="30" spans="1:2" ht="12.75">
      <c r="A30" t="s">
        <v>59</v>
      </c>
      <c r="B30" s="2">
        <v>39179</v>
      </c>
    </row>
    <row r="31" spans="1:2" ht="12.75">
      <c r="A31" t="s">
        <v>60</v>
      </c>
      <c r="B31" s="2">
        <v>39180</v>
      </c>
    </row>
    <row r="32" spans="1:2" ht="12.75">
      <c r="A32" t="s">
        <v>2</v>
      </c>
      <c r="B32" s="2">
        <v>39180</v>
      </c>
    </row>
    <row r="33" spans="1:2" ht="12.75">
      <c r="A33" t="s">
        <v>61</v>
      </c>
      <c r="B33" s="2">
        <v>39181</v>
      </c>
    </row>
    <row r="34" spans="1:2" ht="12.75">
      <c r="A34" t="s">
        <v>62</v>
      </c>
      <c r="B34" s="2">
        <v>39187</v>
      </c>
    </row>
    <row r="35" spans="1:2" ht="12.75">
      <c r="A35" t="s">
        <v>63</v>
      </c>
      <c r="B35" s="2">
        <v>39194</v>
      </c>
    </row>
    <row r="36" spans="1:2" ht="12.75">
      <c r="A36" t="s">
        <v>64</v>
      </c>
      <c r="B36" s="2">
        <v>39201</v>
      </c>
    </row>
    <row r="37" spans="1:2" ht="12.75">
      <c r="A37" t="s">
        <v>65</v>
      </c>
      <c r="B37" s="2">
        <v>39208</v>
      </c>
    </row>
    <row r="38" spans="1:2" ht="12.75">
      <c r="A38" t="s">
        <v>66</v>
      </c>
      <c r="B38" s="2">
        <v>39215</v>
      </c>
    </row>
    <row r="39" spans="1:2" ht="12.75">
      <c r="A39" t="s">
        <v>67</v>
      </c>
      <c r="B39" s="2">
        <v>39219</v>
      </c>
    </row>
    <row r="40" spans="1:2" ht="12.75">
      <c r="A40" t="s">
        <v>68</v>
      </c>
      <c r="B40" s="2">
        <v>39222</v>
      </c>
    </row>
    <row r="41" spans="1:2" ht="12.75">
      <c r="A41" t="s">
        <v>69</v>
      </c>
      <c r="B41" s="2">
        <v>39229</v>
      </c>
    </row>
    <row r="42" spans="1:2" ht="12.75">
      <c r="A42" t="s">
        <v>70</v>
      </c>
      <c r="B42" s="2">
        <v>39230</v>
      </c>
    </row>
    <row r="43" spans="1:2" ht="12.75">
      <c r="A43" t="s">
        <v>71</v>
      </c>
      <c r="B43" s="2">
        <v>39236</v>
      </c>
    </row>
    <row r="44" spans="1:2" ht="12.75">
      <c r="A44" t="s">
        <v>72</v>
      </c>
      <c r="B44" s="2">
        <v>39243</v>
      </c>
    </row>
    <row r="45" spans="1:2" ht="12.75">
      <c r="A45" t="s">
        <v>73</v>
      </c>
      <c r="B45" s="2">
        <v>39250</v>
      </c>
    </row>
    <row r="46" spans="1:2" ht="12.75">
      <c r="A46" t="s">
        <v>74</v>
      </c>
      <c r="B46" s="2">
        <v>39257</v>
      </c>
    </row>
    <row r="47" spans="1:2" ht="12.75">
      <c r="A47" t="s">
        <v>75</v>
      </c>
      <c r="B47" s="2">
        <v>39264</v>
      </c>
    </row>
    <row r="48" spans="1:2" ht="12.75">
      <c r="A48" t="s">
        <v>76</v>
      </c>
      <c r="B48" s="2">
        <v>39271</v>
      </c>
    </row>
    <row r="49" spans="1:2" ht="12.75">
      <c r="A49" t="s">
        <v>77</v>
      </c>
      <c r="B49" s="2">
        <v>39278</v>
      </c>
    </row>
    <row r="50" spans="1:2" ht="12.75">
      <c r="A50" t="s">
        <v>78</v>
      </c>
      <c r="B50" s="2">
        <v>39285</v>
      </c>
    </row>
    <row r="51" spans="1:2" ht="12.75">
      <c r="A51" t="s">
        <v>79</v>
      </c>
      <c r="B51" s="2">
        <v>39292</v>
      </c>
    </row>
    <row r="52" spans="1:2" ht="12.75">
      <c r="A52" t="s">
        <v>80</v>
      </c>
      <c r="B52" s="2">
        <v>39299</v>
      </c>
    </row>
    <row r="53" spans="1:2" ht="12.75">
      <c r="A53" t="s">
        <v>81</v>
      </c>
      <c r="B53" s="2">
        <v>39306</v>
      </c>
    </row>
    <row r="54" spans="1:2" ht="12.75">
      <c r="A54" t="s">
        <v>82</v>
      </c>
      <c r="B54" s="2">
        <v>39313</v>
      </c>
    </row>
    <row r="55" spans="1:2" ht="12.75">
      <c r="A55" t="s">
        <v>83</v>
      </c>
      <c r="B55" s="2">
        <v>39320</v>
      </c>
    </row>
    <row r="56" spans="1:2" ht="12.75">
      <c r="A56" t="s">
        <v>84</v>
      </c>
      <c r="B56" s="2">
        <v>39327</v>
      </c>
    </row>
    <row r="57" spans="1:2" ht="12.75">
      <c r="A57" t="s">
        <v>85</v>
      </c>
      <c r="B57" s="2">
        <v>39334</v>
      </c>
    </row>
    <row r="58" spans="1:2" ht="12.75">
      <c r="A58" t="s">
        <v>86</v>
      </c>
      <c r="B58" s="2">
        <v>39341</v>
      </c>
    </row>
    <row r="59" spans="1:2" ht="12.75">
      <c r="A59" t="s">
        <v>87</v>
      </c>
      <c r="B59" s="2">
        <v>39348</v>
      </c>
    </row>
    <row r="60" spans="1:2" ht="12.75">
      <c r="A60" t="s">
        <v>88</v>
      </c>
      <c r="B60" s="2">
        <v>39355</v>
      </c>
    </row>
    <row r="61" spans="1:2" ht="12.75">
      <c r="A61" t="s">
        <v>89</v>
      </c>
      <c r="B61" s="2">
        <v>39362</v>
      </c>
    </row>
    <row r="62" spans="1:2" ht="12.75">
      <c r="A62" t="s">
        <v>90</v>
      </c>
      <c r="B62" s="2">
        <v>39369</v>
      </c>
    </row>
    <row r="63" spans="1:2" ht="12.75">
      <c r="A63" t="s">
        <v>91</v>
      </c>
      <c r="B63" s="2">
        <v>39376</v>
      </c>
    </row>
    <row r="64" spans="1:2" ht="12.75">
      <c r="A64" t="s">
        <v>92</v>
      </c>
      <c r="B64" s="2">
        <v>39383</v>
      </c>
    </row>
    <row r="65" spans="1:2" ht="12.75">
      <c r="A65" t="s">
        <v>93</v>
      </c>
      <c r="B65" s="2">
        <v>39390</v>
      </c>
    </row>
    <row r="66" spans="1:2" ht="12.75">
      <c r="A66" t="s">
        <v>94</v>
      </c>
      <c r="B66" s="2">
        <v>39397</v>
      </c>
    </row>
    <row r="67" spans="1:2" ht="12.75">
      <c r="A67" t="s">
        <v>95</v>
      </c>
      <c r="B67" s="2">
        <v>39404</v>
      </c>
    </row>
    <row r="68" spans="1:2" ht="12.75">
      <c r="A68" t="s">
        <v>96</v>
      </c>
      <c r="B68" s="2">
        <v>39407</v>
      </c>
    </row>
    <row r="69" spans="1:2" ht="12.75">
      <c r="A69" t="s">
        <v>97</v>
      </c>
      <c r="B69" s="2">
        <v>39411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Kalenderberechnung</dc:title>
  <dc:subject/>
  <dc:creator>Ulrich Eberhardt-König</dc:creator>
  <cp:keywords/>
  <dc:description/>
  <cp:lastModifiedBy>Ulrich Eberhardt-König</cp:lastModifiedBy>
  <cp:lastPrinted>2005-11-18T14:24:20Z</cp:lastPrinted>
  <dcterms:created xsi:type="dcterms:W3CDTF">2005-11-17T13:14:16Z</dcterms:created>
  <dcterms:modified xsi:type="dcterms:W3CDTF">2007-11-08T13:32:32Z</dcterms:modified>
  <cp:category/>
  <cp:version/>
  <cp:contentType/>
  <cp:contentStatus/>
</cp:coreProperties>
</file>